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30" i="4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4" i="6"/>
  <c r="H50" i="6"/>
  <c r="H42" i="6"/>
  <c r="H38" i="6"/>
  <c r="H34" i="6"/>
  <c r="H30" i="6"/>
  <c r="H22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E16" i="8" l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E42" i="5"/>
  <c r="H42" i="5" l="1"/>
  <c r="E77" i="6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<sst xmlns="http://schemas.openxmlformats.org/spreadsheetml/2006/main" count="219" uniqueCount="146">
  <si>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</si>
  <si>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</si>
  <si>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</si>
  <si>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</si>
  <si>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</si>
  <si>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</si>
  <si>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</si>
  <si>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</si>
  <si>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</si>
  <si>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</si>
  <si>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</si>
  <si>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</si>
  <si>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</si>
  <si>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</si>
  <si>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</si>
  <si>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</si>
  <si>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</si>
  <si>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</si>
  <si>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</si>
  <si>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</si>
  <si>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</si>
  <si>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</si>
  <si>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</si>
  <si>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</si>
  <si>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</si>
  <si>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</si>
  <si>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</si>
  <si>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</si>
  <si>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</si>
  <si>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</si>
  <si>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</si>
  <si>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</si>
  <si>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</si>
  <si>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</si>
  <si>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</si>
  <si>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</si>
  <si>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</si>
  <si>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</si>
  <si>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</si>
  <si>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</si>
  <si>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</si>
  <si>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</si>
  <si>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</si>
  <si>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</si>
  <si>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</si>
  <si>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</si>
  <si>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</si>
  <si>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</si>
  <si>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</si>
  <si>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</si>
  <si>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</si>
  <si>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</si>
  <si>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</si>
  <si>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</si>
  <si>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</si>
  <si>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</si>
  <si>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</si>
  <si>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</si>
  <si>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</si>
  <si>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</si>
  <si>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</si>
  <si>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</si>
  <si>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</si>
  <si>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</si>
  <si>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</si>
  <si>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</si>
  <si>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</si>
  <si>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</si>
  <si>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</si>
  <si>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</si>
  <si>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</si>
  <si>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</si>
  <si>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</si>
  <si>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</si>
  <si>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</si>
  <si>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</si>
  <si>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</si>
  <si>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</si>
  <si>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</si>
  <si>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</si>
  <si>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</si>
  <si>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</si>
  <si>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</si>
  <si>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</si>
  <si>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</si>
  <si>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</si>
  <si>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</si>
  <si>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</si>
  <si>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</si>
  <si>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</si>
  <si>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</si>
  <si>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</si>
  <si>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</si>
  <si>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</si>
  <si>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</si>
  <si>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</si>
  <si>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</si>
  <si>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</si>
  <si>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</si>
  <si>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</si>
  <si>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</si>
  <si>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</si>
  <si>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</si>
  <si>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</si>
  <si>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</si>
  <si>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</si>
  <si>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</si>
  <si>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</si>
  <si>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</si>
  <si>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</si>
  <si>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</si>
  <si>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</si>
  <si>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</si>
  <si>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</si>
  <si>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</si>
  <si>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</si>
  <si>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</si>
  <si>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</si>
  <si>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</si>
  <si>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</si>
  <si>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</si>
  <si>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</si>
  <si>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</si>
  <si>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</si>
  <si>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</si>
  <si>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</si>
  <si>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</si>
  <si>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</si>
  <si>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</si>
  <si>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</si>
  <si>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</si>
  <si>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</si>
  <si>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</si>
  <si>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</si>
  <si>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DE SAN MIGUEL DE ALLENDE, GTO.
ESTADO ANALÍTICO DEL EJERCICIO DEL PRESUPUESTO DE EGRESOS
Clasificación por Objeto del Gasto (Capítulo y Concepto)
Del 1 de Enero al AL 30 DE JUNIO DEL 2020</t>
  </si>
  <si>
    <t>COMISIÓN MUNICIPAL DEL DEPORTE DE SAN MIGUEL DE ALLENDE, GTO.
ESTADO ANALÍTICO DEL EJERCICIO DEL PRESUPUESTO DE EGRESOS
Clasificación Económica (por Tipo de Gasto)
Del 1 de Enero al AL 30 DE JUNIO DEL 2020</t>
  </si>
  <si>
    <t>COMISION MUNICIPAL DEL DEPORTE SMA</t>
  </si>
  <si>
    <t>COMISIÓN MUNICIPAL DEL DEPORTE DE SAN MIGUEL DE ALLENDE, GTO.
ESTADO ANALÍTICO DEL EJERCICIO DEL PRESUPUESTO DE EGRESOS
Clasificación Administrativa
Del 1 de Enero al AL 30 DE JUNIO DEL 2020</t>
  </si>
  <si>
    <t>Gobierno (Federal/Estatal/Municipal) de COMISIÓN MUNICIPAL DEL DEPORTE DE SAN MIGUEL DE ALLENDE, GTO.
Estado Analítico del Ejercicio del Presupuesto de Egresos
Clasificación Administrativa
Del 1 de Enero al AL 30 DE JUNIO DEL 2020</t>
  </si>
  <si>
    <t>Sector Paraestatal del Gobierno (Federal/Estatal/Municipal) de COMISIÓN MUNICIPAL DEL DEPORTE DE SAN MIGUEL DE ALLENDE, GTO.
Estado Analítico del Ejercicio del Presupuesto de Egresos
Clasificación Administrativa
Del 1 de Enero al AL 30 DE JUNIO DEL 2020</t>
  </si>
  <si>
    <t>COMISIÓN MUNICIPAL DEL DEPORTE DE SAN MIGUEL DE ALLENDE, GTO.
ESTADO ANALÍTICO DEL EJERCICIO DEL PRESUPUESTO DE EGRESOS
Clasificación Funcional (Finalidad y Función)
Del 1 de Enero al AL 30 DE JUNIO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</si>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</sst>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opLeftCell="A67" workbookViewId="0">
      <selection activeCell="B80" sqref="B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1533897</v>
      </c>
      <c r="D5" s="14">
        <f>SUM(D6:D12)</f>
        <v>-54554.720000000001</v>
      </c>
      <c r="E5" s="14">
        <f>C5+D5</f>
        <v>1479342.28</v>
      </c>
      <c r="F5" s="14">
        <f>SUM(F6:F12)</f>
        <v>1455225.28</v>
      </c>
      <c r="G5" s="14">
        <f>SUM(G6:G12)</f>
        <v>1455225.28</v>
      </c>
      <c r="H5" s="14">
        <f>E5-F5</f>
        <v>24117</v>
      </c>
    </row>
    <row r="6" spans="1:8" x14ac:dyDescent="0.2">
      <c r="A6" s="49">
        <v>1100</v>
      </c>
      <c r="B6" s="11" t="s">
        <v>76</v>
      </c>
      <c r="C6" s="15">
        <v>945875</v>
      </c>
      <c r="D6" s="15">
        <v>-57945.47</v>
      </c>
      <c r="E6" s="15">
        <f t="shared" ref="E6:E69" si="0">C6+D6</f>
        <v>887929.53</v>
      </c>
      <c r="F6" s="15">
        <v>884136.35</v>
      </c>
      <c r="G6" s="15">
        <v>884136.35</v>
      </c>
      <c r="H6" s="15">
        <f t="shared" ref="H6:H69" si="1">E6-F6</f>
        <v>3793.1800000000512</v>
      </c>
    </row>
    <row r="7" spans="1:8" x14ac:dyDescent="0.2">
      <c r="A7" s="49">
        <v>1200</v>
      </c>
      <c r="B7" s="11" t="s">
        <v>77</v>
      </c>
      <c r="C7" s="15">
        <v>426144</v>
      </c>
      <c r="D7" s="15">
        <v>29851.8</v>
      </c>
      <c r="E7" s="15">
        <f t="shared" si="0"/>
        <v>455995.8</v>
      </c>
      <c r="F7" s="15">
        <v>454526.7</v>
      </c>
      <c r="G7" s="15">
        <v>454526.7</v>
      </c>
      <c r="H7" s="15">
        <f t="shared" si="1"/>
        <v>1469.0999999999767</v>
      </c>
    </row>
    <row r="8" spans="1:8" x14ac:dyDescent="0.2">
      <c r="A8" s="49">
        <v>1300</v>
      </c>
      <c r="B8" s="11" t="s">
        <v>78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161878</v>
      </c>
      <c r="D10" s="15">
        <v>-26461.05</v>
      </c>
      <c r="E10" s="15">
        <f t="shared" si="0"/>
        <v>135416.95000000001</v>
      </c>
      <c r="F10" s="15">
        <v>116562.23</v>
      </c>
      <c r="G10" s="15">
        <v>116562.23</v>
      </c>
      <c r="H10" s="15">
        <f t="shared" si="1"/>
        <v>18854.720000000016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163231</v>
      </c>
      <c r="D13" s="15">
        <f>SUM(D14:D22)</f>
        <v>-22122.879999999997</v>
      </c>
      <c r="E13" s="15">
        <f t="shared" si="0"/>
        <v>141108.12</v>
      </c>
      <c r="F13" s="15">
        <f>SUM(F14:F22)</f>
        <v>97996.67</v>
      </c>
      <c r="G13" s="15">
        <f>SUM(G14:G22)</f>
        <v>97996.67</v>
      </c>
      <c r="H13" s="15">
        <f t="shared" si="1"/>
        <v>43111.45</v>
      </c>
    </row>
    <row r="14" spans="1:8" x14ac:dyDescent="0.2">
      <c r="A14" s="49">
        <v>2100</v>
      </c>
      <c r="B14" s="11" t="s">
        <v>81</v>
      </c>
      <c r="C14" s="15">
        <v>62576</v>
      </c>
      <c r="D14" s="15">
        <v>5917.6</v>
      </c>
      <c r="E14" s="15">
        <f t="shared" si="0"/>
        <v>68493.600000000006</v>
      </c>
      <c r="F14" s="15">
        <v>54831</v>
      </c>
      <c r="G14" s="15">
        <v>54831</v>
      </c>
      <c r="H14" s="15">
        <f t="shared" si="1"/>
        <v>13662.600000000006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6936</v>
      </c>
      <c r="D18" s="15">
        <v>0</v>
      </c>
      <c r="E18" s="15">
        <f t="shared" si="0"/>
        <v>6936</v>
      </c>
      <c r="F18" s="15">
        <v>3335.01</v>
      </c>
      <c r="G18" s="15">
        <v>3335.01</v>
      </c>
      <c r="H18" s="15">
        <f t="shared" si="1"/>
        <v>3600.99</v>
      </c>
    </row>
    <row r="19" spans="1:8" x14ac:dyDescent="0.2">
      <c r="A19" s="49">
        <v>2600</v>
      </c>
      <c r="B19" s="11" t="s">
        <v>86</v>
      </c>
      <c r="C19" s="15">
        <v>39451</v>
      </c>
      <c r="D19" s="15">
        <v>-7000</v>
      </c>
      <c r="E19" s="15">
        <f t="shared" si="0"/>
        <v>32451</v>
      </c>
      <c r="F19" s="15">
        <v>26871.14</v>
      </c>
      <c r="G19" s="15">
        <v>26871.14</v>
      </c>
      <c r="H19" s="15">
        <f t="shared" si="1"/>
        <v>5579.8600000000006</v>
      </c>
    </row>
    <row r="20" spans="1:8" x14ac:dyDescent="0.2">
      <c r="A20" s="49">
        <v>2700</v>
      </c>
      <c r="B20" s="11" t="s">
        <v>87</v>
      </c>
      <c r="C20" s="15">
        <v>54268</v>
      </c>
      <c r="D20" s="15">
        <v>-21040.48</v>
      </c>
      <c r="E20" s="15">
        <f t="shared" si="0"/>
        <v>33227.520000000004</v>
      </c>
      <c r="F20" s="15">
        <v>12959.52</v>
      </c>
      <c r="G20" s="15">
        <v>12959.52</v>
      </c>
      <c r="H20" s="15">
        <f t="shared" si="1"/>
        <v>20268.000000000004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475318</v>
      </c>
      <c r="D23" s="15">
        <f>SUM(D24:D32)</f>
        <v>167214.47999999998</v>
      </c>
      <c r="E23" s="15">
        <f t="shared" si="0"/>
        <v>642532.48</v>
      </c>
      <c r="F23" s="15">
        <f>SUM(F24:F32)</f>
        <v>509916.76999999996</v>
      </c>
      <c r="G23" s="15">
        <f>SUM(G24:G32)</f>
        <v>509916.76999999996</v>
      </c>
      <c r="H23" s="15">
        <f t="shared" si="1"/>
        <v>132615.71000000002</v>
      </c>
    </row>
    <row r="24" spans="1:8" x14ac:dyDescent="0.2">
      <c r="A24" s="49">
        <v>3100</v>
      </c>
      <c r="B24" s="11" t="s">
        <v>90</v>
      </c>
      <c r="C24" s="15">
        <v>146336</v>
      </c>
      <c r="D24" s="15">
        <v>-21396.52</v>
      </c>
      <c r="E24" s="15">
        <f t="shared" si="0"/>
        <v>124939.48</v>
      </c>
      <c r="F24" s="15">
        <v>106540.62</v>
      </c>
      <c r="G24" s="15">
        <v>106540.62</v>
      </c>
      <c r="H24" s="15">
        <f t="shared" si="1"/>
        <v>18398.86</v>
      </c>
    </row>
    <row r="25" spans="1:8" x14ac:dyDescent="0.2">
      <c r="A25" s="49">
        <v>3200</v>
      </c>
      <c r="B25" s="11" t="s">
        <v>91</v>
      </c>
      <c r="C25" s="15">
        <v>16165</v>
      </c>
      <c r="D25" s="15">
        <v>57640</v>
      </c>
      <c r="E25" s="15">
        <f t="shared" si="0"/>
        <v>73805</v>
      </c>
      <c r="F25" s="15">
        <v>17420</v>
      </c>
      <c r="G25" s="15">
        <v>17420</v>
      </c>
      <c r="H25" s="15">
        <f t="shared" si="1"/>
        <v>56385</v>
      </c>
    </row>
    <row r="26" spans="1:8" x14ac:dyDescent="0.2">
      <c r="A26" s="49">
        <v>3300</v>
      </c>
      <c r="B26" s="11" t="s">
        <v>92</v>
      </c>
      <c r="C26" s="15">
        <v>48662</v>
      </c>
      <c r="D26" s="15">
        <v>1718</v>
      </c>
      <c r="E26" s="15">
        <f t="shared" si="0"/>
        <v>50380</v>
      </c>
      <c r="F26" s="15">
        <v>43253.53</v>
      </c>
      <c r="G26" s="15">
        <v>43253.53</v>
      </c>
      <c r="H26" s="15">
        <f t="shared" si="1"/>
        <v>7126.4700000000012</v>
      </c>
    </row>
    <row r="27" spans="1:8" x14ac:dyDescent="0.2">
      <c r="A27" s="49">
        <v>3400</v>
      </c>
      <c r="B27" s="11" t="s">
        <v>93</v>
      </c>
      <c r="C27" s="15">
        <v>9774</v>
      </c>
      <c r="D27" s="15">
        <v>19620</v>
      </c>
      <c r="E27" s="15">
        <f t="shared" si="0"/>
        <v>29394</v>
      </c>
      <c r="F27" s="15">
        <v>25895.58</v>
      </c>
      <c r="G27" s="15">
        <v>25895.58</v>
      </c>
      <c r="H27" s="15">
        <f t="shared" si="1"/>
        <v>3498.4199999999983</v>
      </c>
    </row>
    <row r="28" spans="1:8" x14ac:dyDescent="0.2">
      <c r="A28" s="49">
        <v>3500</v>
      </c>
      <c r="B28" s="11" t="s">
        <v>94</v>
      </c>
      <c r="C28" s="15">
        <v>200110</v>
      </c>
      <c r="D28" s="15">
        <v>92713</v>
      </c>
      <c r="E28" s="15">
        <f t="shared" si="0"/>
        <v>292823</v>
      </c>
      <c r="F28" s="15">
        <v>276830.93</v>
      </c>
      <c r="G28" s="15">
        <v>276830.93</v>
      </c>
      <c r="H28" s="15">
        <f t="shared" si="1"/>
        <v>15992.070000000007</v>
      </c>
    </row>
    <row r="29" spans="1:8" x14ac:dyDescent="0.2">
      <c r="A29" s="49">
        <v>3600</v>
      </c>
      <c r="B29" s="11" t="s">
        <v>95</v>
      </c>
      <c r="C29" s="15">
        <v>5005</v>
      </c>
      <c r="D29" s="15">
        <v>0</v>
      </c>
      <c r="E29" s="15">
        <f t="shared" si="0"/>
        <v>5005</v>
      </c>
      <c r="F29" s="15">
        <v>3549.6</v>
      </c>
      <c r="G29" s="15">
        <v>3549.6</v>
      </c>
      <c r="H29" s="15">
        <f t="shared" si="1"/>
        <v>1455.4</v>
      </c>
    </row>
    <row r="30" spans="1:8" x14ac:dyDescent="0.2">
      <c r="A30" s="49">
        <v>3700</v>
      </c>
      <c r="B30" s="11" t="s">
        <v>96</v>
      </c>
      <c r="C30" s="15">
        <v>3415</v>
      </c>
      <c r="D30" s="15">
        <v>0</v>
      </c>
      <c r="E30" s="15">
        <f t="shared" si="0"/>
        <v>3415</v>
      </c>
      <c r="F30" s="15">
        <v>1308</v>
      </c>
      <c r="G30" s="15">
        <v>1308</v>
      </c>
      <c r="H30" s="15">
        <f t="shared" si="1"/>
        <v>2107</v>
      </c>
    </row>
    <row r="31" spans="1:8" x14ac:dyDescent="0.2">
      <c r="A31" s="49">
        <v>3800</v>
      </c>
      <c r="B31" s="11" t="s">
        <v>97</v>
      </c>
      <c r="C31" s="15">
        <v>7059</v>
      </c>
      <c r="D31" s="15">
        <v>16920</v>
      </c>
      <c r="E31" s="15">
        <f t="shared" si="0"/>
        <v>23979</v>
      </c>
      <c r="F31" s="15">
        <v>4422.51</v>
      </c>
      <c r="G31" s="15">
        <v>4422.51</v>
      </c>
      <c r="H31" s="15">
        <f t="shared" si="1"/>
        <v>19556.489999999998</v>
      </c>
    </row>
    <row r="32" spans="1:8" x14ac:dyDescent="0.2">
      <c r="A32" s="49">
        <v>3900</v>
      </c>
      <c r="B32" s="11" t="s">
        <v>19</v>
      </c>
      <c r="C32" s="15">
        <v>38792</v>
      </c>
      <c r="D32" s="15">
        <v>0</v>
      </c>
      <c r="E32" s="15">
        <f t="shared" si="0"/>
        <v>38792</v>
      </c>
      <c r="F32" s="15">
        <v>30696</v>
      </c>
      <c r="G32" s="15">
        <v>30696</v>
      </c>
      <c r="H32" s="15">
        <f t="shared" si="1"/>
        <v>8096</v>
      </c>
    </row>
    <row r="33" spans="1:8" x14ac:dyDescent="0.2">
      <c r="A33" s="48" t="s">
        <v>70</v>
      </c>
      <c r="B33" s="7"/>
      <c r="C33" s="15">
        <f>SUM(C34:C42)</f>
        <v>253866</v>
      </c>
      <c r="D33" s="15">
        <f>SUM(D34:D42)</f>
        <v>158722.12</v>
      </c>
      <c r="E33" s="15">
        <f t="shared" si="0"/>
        <v>412588.12</v>
      </c>
      <c r="F33" s="15">
        <f>SUM(F34:F42)</f>
        <v>358220.24</v>
      </c>
      <c r="G33" s="15">
        <f>SUM(G34:G42)</f>
        <v>358220.24</v>
      </c>
      <c r="H33" s="15">
        <f t="shared" si="1"/>
        <v>54367.880000000005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253866</v>
      </c>
      <c r="D37" s="15">
        <v>158722.12</v>
      </c>
      <c r="E37" s="15">
        <f t="shared" si="0"/>
        <v>412588.12</v>
      </c>
      <c r="F37" s="15">
        <v>358220.24</v>
      </c>
      <c r="G37" s="15">
        <v>358220.24</v>
      </c>
      <c r="H37" s="15">
        <f t="shared" si="1"/>
        <v>54367.880000000005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773688</v>
      </c>
      <c r="D43" s="15">
        <f>SUM(D44:D52)</f>
        <v>-140619</v>
      </c>
      <c r="E43" s="15">
        <f t="shared" si="0"/>
        <v>633069</v>
      </c>
      <c r="F43" s="15">
        <f>SUM(F44:F52)</f>
        <v>632695.21000000008</v>
      </c>
      <c r="G43" s="15">
        <f>SUM(G44:G52)</f>
        <v>632695.21000000008</v>
      </c>
      <c r="H43" s="15">
        <f t="shared" si="1"/>
        <v>373.78999999992084</v>
      </c>
    </row>
    <row r="44" spans="1:8" x14ac:dyDescent="0.2">
      <c r="A44" s="49">
        <v>5100</v>
      </c>
      <c r="B44" s="11" t="s">
        <v>105</v>
      </c>
      <c r="C44" s="15">
        <v>70000</v>
      </c>
      <c r="D44" s="15">
        <v>-28000</v>
      </c>
      <c r="E44" s="15">
        <f t="shared" si="0"/>
        <v>42000</v>
      </c>
      <c r="F44" s="15">
        <v>41627.01</v>
      </c>
      <c r="G44" s="15">
        <v>41627.01</v>
      </c>
      <c r="H44" s="15">
        <f t="shared" si="1"/>
        <v>372.98999999999796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7850</v>
      </c>
      <c r="E46" s="15">
        <f t="shared" si="0"/>
        <v>7850</v>
      </c>
      <c r="F46" s="15">
        <v>7849.99</v>
      </c>
      <c r="G46" s="15">
        <v>7849.99</v>
      </c>
      <c r="H46" s="15">
        <f t="shared" si="1"/>
        <v>1.0000000000218279E-2</v>
      </c>
    </row>
    <row r="47" spans="1:8" x14ac:dyDescent="0.2">
      <c r="A47" s="49">
        <v>5400</v>
      </c>
      <c r="B47" s="11" t="s">
        <v>108</v>
      </c>
      <c r="C47" s="15">
        <v>693688</v>
      </c>
      <c r="D47" s="15">
        <v>-115562</v>
      </c>
      <c r="E47" s="15">
        <f t="shared" si="0"/>
        <v>578126</v>
      </c>
      <c r="F47" s="15">
        <v>578125.81000000006</v>
      </c>
      <c r="G47" s="15">
        <v>578125.81000000006</v>
      </c>
      <c r="H47" s="15">
        <f t="shared" si="1"/>
        <v>0.18999999994412065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10000</v>
      </c>
      <c r="D49" s="15">
        <v>-10000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5093</v>
      </c>
      <c r="E52" s="15">
        <f t="shared" si="0"/>
        <v>5093</v>
      </c>
      <c r="F52" s="15">
        <v>5092.3999999999996</v>
      </c>
      <c r="G52" s="15">
        <v>5092.3999999999996</v>
      </c>
      <c r="H52" s="15">
        <f t="shared" si="1"/>
        <v>0.6000000000003638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3200000</v>
      </c>
      <c r="D77" s="17">
        <f t="shared" si="4"/>
        <v>108639.99999999997</v>
      </c>
      <c r="E77" s="17">
        <f t="shared" si="4"/>
        <v>3308640</v>
      </c>
      <c r="F77" s="17">
        <f t="shared" si="4"/>
        <v>3054054.17</v>
      </c>
      <c r="G77" s="17">
        <f t="shared" si="4"/>
        <v>3054054.17</v>
      </c>
      <c r="H77" s="17">
        <f t="shared" si="4"/>
        <v>254585.82999999996</v>
      </c>
    </row>
    <row r="79" spans="1:8" ht="12" x14ac:dyDescent="0.2">
      <c r="B79" s="63" t="s">
        <v>141</v>
      </c>
      <c r="C79"/>
      <c r="D79"/>
      <c r="G79"/>
      <c r="H79"/>
    </row>
    <row r="80" spans="1:8" ht="12" x14ac:dyDescent="0.2">
      <c r="B80" s="63"/>
      <c r="C80"/>
      <c r="D80"/>
      <c r="G80"/>
      <c r="H80"/>
    </row>
    <row r="81" spans="2:8" x14ac:dyDescent="0.2">
      <c r="B81" s="64" t="s">
        <v>142</v>
      </c>
      <c r="D81"/>
      <c r="E81" s="65" t="s">
        <v>143</v>
      </c>
      <c r="G81"/>
      <c r="H81"/>
    </row>
    <row r="82" spans="2:8" x14ac:dyDescent="0.2">
      <c r="B82" s="64"/>
      <c r="D82"/>
      <c r="E82" s="65"/>
      <c r="G82" s="3"/>
      <c r="H82" s="3"/>
    </row>
    <row r="83" spans="2:8" x14ac:dyDescent="0.2">
      <c r="B83" s="64" t="s">
        <v>144</v>
      </c>
      <c r="D83"/>
      <c r="E83" s="65" t="s">
        <v>145</v>
      </c>
      <c r="G83" s="3"/>
      <c r="H83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18" sqref="A18:H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2426312</v>
      </c>
      <c r="D6" s="50">
        <v>249259</v>
      </c>
      <c r="E6" s="50">
        <f>C6+D6</f>
        <v>2675571</v>
      </c>
      <c r="F6" s="50">
        <v>2421358.96</v>
      </c>
      <c r="G6" s="50">
        <v>2421358.96</v>
      </c>
      <c r="H6" s="50">
        <f>E6-F6</f>
        <v>254212.04000000004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773688</v>
      </c>
      <c r="D8" s="50">
        <v>-140619</v>
      </c>
      <c r="E8" s="50">
        <f>C8+D8</f>
        <v>633069</v>
      </c>
      <c r="F8" s="50">
        <v>632695.21</v>
      </c>
      <c r="G8" s="50">
        <v>632695.21</v>
      </c>
      <c r="H8" s="50">
        <f>E8-F8</f>
        <v>373.79000000003725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3200000</v>
      </c>
      <c r="D16" s="17">
        <f>SUM(D6+D8+D10+D12+D14)</f>
        <v>108640</v>
      </c>
      <c r="E16" s="17">
        <f>SUM(E6+E8+E10+E12+E14)</f>
        <v>3308640</v>
      </c>
      <c r="F16" s="17">
        <f t="shared" ref="F16:H16" si="0">SUM(F6+F8+F10+F12+F14)</f>
        <v>3054054.17</v>
      </c>
      <c r="G16" s="17">
        <f t="shared" si="0"/>
        <v>3054054.17</v>
      </c>
      <c r="H16" s="17">
        <f t="shared" si="0"/>
        <v>254585.83000000007</v>
      </c>
    </row>
    <row r="18" spans="2:5" ht="12" x14ac:dyDescent="0.2">
      <c r="B18" s="63" t="s">
        <v>141</v>
      </c>
      <c r="C18"/>
      <c r="D18"/>
      <c r="E18"/>
    </row>
    <row r="19" spans="2:5" ht="12" x14ac:dyDescent="0.2">
      <c r="B19" s="63"/>
      <c r="C19"/>
      <c r="D19"/>
      <c r="E19"/>
    </row>
    <row r="20" spans="2:5" x14ac:dyDescent="0.2">
      <c r="B20" s="64" t="s">
        <v>142</v>
      </c>
      <c r="C20"/>
      <c r="D20"/>
      <c r="E20" s="65" t="s">
        <v>143</v>
      </c>
    </row>
    <row r="21" spans="2:5" x14ac:dyDescent="0.2">
      <c r="B21" s="64"/>
      <c r="C21"/>
      <c r="D21"/>
      <c r="E21" s="65"/>
    </row>
    <row r="22" spans="2:5" x14ac:dyDescent="0.2">
      <c r="B22" s="64" t="s">
        <v>144</v>
      </c>
      <c r="C22"/>
      <c r="D22"/>
      <c r="E22" s="65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40" workbookViewId="0">
      <selection activeCell="E71" sqref="E70:E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3200000</v>
      </c>
      <c r="D7" s="15">
        <v>108640</v>
      </c>
      <c r="E7" s="15">
        <f>C7+D7</f>
        <v>3308640</v>
      </c>
      <c r="F7" s="15">
        <v>3054054.17</v>
      </c>
      <c r="G7" s="15">
        <v>3054054.17</v>
      </c>
      <c r="H7" s="15">
        <f>E7-F7</f>
        <v>254585.83000000007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3200000</v>
      </c>
      <c r="D16" s="23">
        <f t="shared" si="2"/>
        <v>108640</v>
      </c>
      <c r="E16" s="23">
        <f t="shared" si="2"/>
        <v>3308640</v>
      </c>
      <c r="F16" s="23">
        <f t="shared" si="2"/>
        <v>3054054.17</v>
      </c>
      <c r="G16" s="23">
        <f t="shared" si="2"/>
        <v>3054054.17</v>
      </c>
      <c r="H16" s="23">
        <f t="shared" si="2"/>
        <v>254585.83000000007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ht="12" x14ac:dyDescent="0.2">
      <c r="B55" s="63" t="s">
        <v>141</v>
      </c>
      <c r="C55"/>
      <c r="D55"/>
      <c r="E55"/>
    </row>
    <row r="56" spans="1:8" ht="12" x14ac:dyDescent="0.2">
      <c r="B56" s="63"/>
      <c r="C56"/>
      <c r="D56"/>
      <c r="E56"/>
    </row>
    <row r="57" spans="1:8" x14ac:dyDescent="0.2">
      <c r="B57" s="64" t="s">
        <v>142</v>
      </c>
      <c r="C57"/>
      <c r="D57"/>
      <c r="E57" s="65" t="s">
        <v>143</v>
      </c>
    </row>
    <row r="58" spans="1:8" x14ac:dyDescent="0.2">
      <c r="B58" s="64"/>
      <c r="C58"/>
      <c r="D58"/>
      <c r="E58" s="65"/>
    </row>
    <row r="59" spans="1:8" x14ac:dyDescent="0.2">
      <c r="B59" s="64" t="s">
        <v>144</v>
      </c>
      <c r="C59"/>
      <c r="D59"/>
      <c r="E59" s="65" t="s">
        <v>145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31" workbookViewId="0">
      <selection activeCell="D61" sqref="D6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3200000</v>
      </c>
      <c r="D16" s="15">
        <f t="shared" si="3"/>
        <v>108640</v>
      </c>
      <c r="E16" s="15">
        <f t="shared" si="3"/>
        <v>3308640</v>
      </c>
      <c r="F16" s="15">
        <f t="shared" si="3"/>
        <v>3054054.17</v>
      </c>
      <c r="G16" s="15">
        <f t="shared" si="3"/>
        <v>3054054.17</v>
      </c>
      <c r="H16" s="15">
        <f t="shared" si="3"/>
        <v>254585.83000000007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3200000</v>
      </c>
      <c r="D20" s="15">
        <v>108640</v>
      </c>
      <c r="E20" s="15">
        <f t="shared" si="5"/>
        <v>3308640</v>
      </c>
      <c r="F20" s="15">
        <v>3054054.17</v>
      </c>
      <c r="G20" s="15">
        <v>3054054.17</v>
      </c>
      <c r="H20" s="15">
        <f t="shared" si="4"/>
        <v>254585.83000000007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3200000</v>
      </c>
      <c r="D42" s="23">
        <f t="shared" si="12"/>
        <v>108640</v>
      </c>
      <c r="E42" s="23">
        <f t="shared" si="12"/>
        <v>3308640</v>
      </c>
      <c r="F42" s="23">
        <f t="shared" si="12"/>
        <v>3054054.17</v>
      </c>
      <c r="G42" s="23">
        <f t="shared" si="12"/>
        <v>3054054.17</v>
      </c>
      <c r="H42" s="23">
        <f t="shared" si="12"/>
        <v>254585.83000000007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37"/>
      <c r="B44" s="63" t="s">
        <v>141</v>
      </c>
      <c r="C44"/>
      <c r="D44"/>
      <c r="E44" s="1"/>
      <c r="F44" s="1"/>
      <c r="G44"/>
      <c r="H44"/>
    </row>
    <row r="45" spans="1:8" ht="12" x14ac:dyDescent="0.2">
      <c r="A45" s="37"/>
      <c r="B45" s="63"/>
      <c r="C45"/>
      <c r="D45"/>
      <c r="E45" s="1"/>
      <c r="F45" s="1"/>
      <c r="G45"/>
      <c r="H45"/>
    </row>
    <row r="46" spans="1:8" x14ac:dyDescent="0.2">
      <c r="B46" s="64" t="s">
        <v>142</v>
      </c>
      <c r="C46" s="1"/>
      <c r="D46"/>
      <c r="E46" s="65" t="s">
        <v>143</v>
      </c>
      <c r="F46" s="1"/>
      <c r="G46"/>
      <c r="H46"/>
    </row>
    <row r="47" spans="1:8" x14ac:dyDescent="0.2">
      <c r="B47" s="64"/>
      <c r="C47" s="1"/>
      <c r="D47"/>
      <c r="E47" s="65"/>
      <c r="F47" s="1"/>
    </row>
    <row r="48" spans="1:8" x14ac:dyDescent="0.2">
      <c r="B48" s="64" t="s">
        <v>144</v>
      </c>
      <c r="C48" s="1"/>
      <c r="D48"/>
      <c r="E48" s="65" t="s">
        <v>145</v>
      </c>
      <c r="F48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2020-07-31T01:11:56Z</cp:lastPrinted>
  <dcterms:created xsi:type="dcterms:W3CDTF">2014-02-10T03:37:14Z</dcterms:created>
  <dcterms:modified xsi:type="dcterms:W3CDTF">2020-07-31T04:02:42Z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